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Правление-Газ\1 СОБРАНИЯ\10 Собрание сентябрь 2023 г\"/>
    </mc:Choice>
  </mc:AlternateContent>
  <bookViews>
    <workbookView xWindow="0" yWindow="1800" windowWidth="28800" windowHeight="11835"/>
  </bookViews>
  <sheets>
    <sheet name="ГАЗ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8" i="1" l="1"/>
  <c r="M58" i="1"/>
  <c r="L58" i="1"/>
  <c r="K58" i="1"/>
  <c r="J58" i="1"/>
  <c r="I58" i="1"/>
  <c r="H58" i="1"/>
  <c r="G58" i="1"/>
  <c r="F58" i="1"/>
  <c r="E58" i="1"/>
  <c r="D58" i="1"/>
  <c r="C58" i="1" l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8" i="1"/>
  <c r="N9" i="1"/>
  <c r="L28" i="1" l="1"/>
  <c r="M28" i="1"/>
  <c r="M10" i="1"/>
  <c r="L10" i="1"/>
  <c r="M29" i="1" l="1"/>
  <c r="L29" i="1"/>
  <c r="K28" i="1"/>
  <c r="K10" i="1"/>
  <c r="K29" i="1" l="1"/>
  <c r="J28" i="1"/>
  <c r="J10" i="1"/>
  <c r="J29" i="1" l="1"/>
  <c r="I28" i="1" l="1"/>
  <c r="I10" i="1" l="1"/>
  <c r="I29" i="1" s="1"/>
  <c r="H28" i="1" l="1"/>
  <c r="H10" i="1"/>
  <c r="H29" i="1" l="1"/>
  <c r="G28" i="1"/>
  <c r="G10" i="1"/>
  <c r="G29" i="1" l="1"/>
  <c r="F28" i="1"/>
  <c r="F10" i="1"/>
  <c r="F29" i="1" l="1"/>
  <c r="E28" i="1"/>
  <c r="E10" i="1"/>
  <c r="E29" i="1" l="1"/>
  <c r="D28" i="1"/>
  <c r="D10" i="1"/>
  <c r="D29" i="1" l="1"/>
  <c r="C28" i="1" l="1"/>
  <c r="N28" i="1" s="1"/>
  <c r="C10" i="1" l="1"/>
  <c r="N10" i="1" s="1"/>
  <c r="C29" i="1" l="1"/>
  <c r="N29" i="1" s="1"/>
  <c r="C59" i="1" l="1"/>
  <c r="C61" i="1" l="1"/>
  <c r="D59" i="1"/>
  <c r="E59" i="1" l="1"/>
  <c r="D61" i="1"/>
  <c r="E61" i="1" l="1"/>
  <c r="F59" i="1"/>
  <c r="F61" i="1" l="1"/>
  <c r="G59" i="1"/>
  <c r="H59" i="1" l="1"/>
  <c r="G61" i="1"/>
  <c r="H61" i="1" l="1"/>
  <c r="I59" i="1"/>
  <c r="I61" i="1" l="1"/>
  <c r="J59" i="1"/>
  <c r="J61" i="1" l="1"/>
  <c r="K59" i="1"/>
  <c r="L59" i="1" s="1"/>
  <c r="M59" i="1" l="1"/>
  <c r="L61" i="1"/>
  <c r="K61" i="1"/>
</calcChain>
</file>

<file path=xl/sharedStrings.xml><?xml version="1.0" encoding="utf-8"?>
<sst xmlns="http://schemas.openxmlformats.org/spreadsheetml/2006/main" count="75" uniqueCount="74">
  <si>
    <t>Наименование операции</t>
  </si>
  <si>
    <t>Прямые расходы</t>
  </si>
  <si>
    <t>Техническое обслуживание газопровода</t>
  </si>
  <si>
    <t>ноябрь</t>
  </si>
  <si>
    <t>декабрь</t>
  </si>
  <si>
    <t>январь</t>
  </si>
  <si>
    <t>февраль</t>
  </si>
  <si>
    <t>март</t>
  </si>
  <si>
    <t>апрель</t>
  </si>
  <si>
    <t>май</t>
  </si>
  <si>
    <t>июнь</t>
  </si>
  <si>
    <t>Аванс по налогу на доходы по УСН</t>
  </si>
  <si>
    <t>Заработная плата председателя</t>
  </si>
  <si>
    <t>Заработная плата главбуха</t>
  </si>
  <si>
    <t>Косвенные расходы</t>
  </si>
  <si>
    <t>ВСЕГО расходы</t>
  </si>
  <si>
    <t>ИТОГО</t>
  </si>
  <si>
    <t>Сальдо эл-во</t>
  </si>
  <si>
    <t xml:space="preserve">Плата за присоединение </t>
  </si>
  <si>
    <t>Отчисления от з/платы председателя</t>
  </si>
  <si>
    <t>Отчисления от з/платы главбуха</t>
  </si>
  <si>
    <t>членский взнос за 1 кв 2021</t>
  </si>
  <si>
    <t>членский взнос за 2 кв 2021</t>
  </si>
  <si>
    <t>Сальдо газ</t>
  </si>
  <si>
    <t>сальдо эл-во</t>
  </si>
  <si>
    <t>Комиссия Сбербанка за ТО газопровода</t>
  </si>
  <si>
    <t>СКБ Контур</t>
  </si>
  <si>
    <t>Комиссия Сбербанка за СКБ Контур</t>
  </si>
  <si>
    <t>Почтовые расходы</t>
  </si>
  <si>
    <t>ИТОГО  прямые расходы</t>
  </si>
  <si>
    <t>ИТОГО косвенные расходы</t>
  </si>
  <si>
    <t>ИТОГО  поступления денежных средств</t>
  </si>
  <si>
    <t>ВСЕГО денежных средств на конец периода</t>
  </si>
  <si>
    <t>Возместительный взнос за 4й кв. 2020</t>
  </si>
  <si>
    <t>общая сумма пеней за месяц</t>
  </si>
  <si>
    <t>октябрь</t>
  </si>
  <si>
    <t>Баннеры</t>
  </si>
  <si>
    <t>Услуги банка за месяц</t>
  </si>
  <si>
    <t>членский взнос за 3 кв 2021</t>
  </si>
  <si>
    <t>членский взнос за 4 кв 2021</t>
  </si>
  <si>
    <t>Комиссия за взнос наличных</t>
  </si>
  <si>
    <t>Возместительный взнос за 1й кв. 2021</t>
  </si>
  <si>
    <t>Возместительный взнос за 2й кв. 2021</t>
  </si>
  <si>
    <t>Возместительный взнос за 3й кв. 2021</t>
  </si>
  <si>
    <t>членский взнос за 1 кв 2022</t>
  </si>
  <si>
    <t>членский взнос за 2 кв 2022</t>
  </si>
  <si>
    <t xml:space="preserve">Юридические услуги </t>
  </si>
  <si>
    <t>Комиссия Сбербанка юридич услуги</t>
  </si>
  <si>
    <t>Страхование гражданской отв-ти  Предприятия - ИПО  на 12 месяцев (2-а газопровода) в Ингосстрах.</t>
  </si>
  <si>
    <t>членский взнос за 3 кв 2022</t>
  </si>
  <si>
    <t>членский взнос за 4 кв 2022</t>
  </si>
  <si>
    <t>членский взнос за 1 кв 2023</t>
  </si>
  <si>
    <t>Возместительный взнос за 4й кв. 2021</t>
  </si>
  <si>
    <t>Возместительный взнос за 1й кв. 2022</t>
  </si>
  <si>
    <t>Возместительный взнос за 2й кв. 2022</t>
  </si>
  <si>
    <t xml:space="preserve">2022 год </t>
  </si>
  <si>
    <t>2023 год</t>
  </si>
  <si>
    <t>Возместительный взнос за 3й кв. 2022</t>
  </si>
  <si>
    <t>Возместительный взнос за 4й кв. 2022</t>
  </si>
  <si>
    <t>членский взнос за 2 кв 2023</t>
  </si>
  <si>
    <t>Отпускные главбуха за 2021 год (отпуск в ноябре)</t>
  </si>
  <si>
    <t>членский взнос за 3 кв 2023</t>
  </si>
  <si>
    <t>членский взнос за 4 кв 2023</t>
  </si>
  <si>
    <t>Возместительный взнос за 1й кв. 2023</t>
  </si>
  <si>
    <t>Возместительный взнос за 2й кв. 2023</t>
  </si>
  <si>
    <t>Услуги банка (копии ПП)</t>
  </si>
  <si>
    <t>членский взнос за 1 кв 2024</t>
  </si>
  <si>
    <t>Возместительный взнос за 3й кв. 2023</t>
  </si>
  <si>
    <t>Госпошлина в АС МО и в Апелляционный суд, кассация</t>
  </si>
  <si>
    <t>Возмещение расходов Контур Диадок (4 орг-и)</t>
  </si>
  <si>
    <t>ДВИЖЕНИЕ ДЕНЕЖНЫХ СРЕДСТВ  по газификации нарастающим итогом с  01.10.2022 по 31.08.2023 по статьям доходов и расходов.</t>
  </si>
  <si>
    <t>июль</t>
  </si>
  <si>
    <t>август</t>
  </si>
  <si>
    <t>30.09.2022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</si>
</sst>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5" tint="-0.249977111117893"/>
      <name val="Calibri"/>
      <family val="2"/>
      <charset val="204"/>
      <scheme val="minor"/>
    </font>
    <font>
      <b/>
      <sz val="11"/>
      <color theme="5" tint="-0.499984740745262"/>
      <name val="Calibri"/>
      <family val="2"/>
      <charset val="204"/>
      <scheme val="minor"/>
    </font>
    <font>
      <sz val="11"/>
      <color theme="5" tint="-0.499984740745262"/>
      <name val="Calibri"/>
      <family val="2"/>
      <charset val="204"/>
      <scheme val="minor"/>
    </font>
    <font>
      <b/>
      <sz val="11"/>
      <color theme="4" tint="-0.249977111117893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4" fontId="2" fillId="0" borderId="1" xfId="0" applyNumberFormat="1" applyFont="1" applyBorder="1" applyAlignment="1">
      <alignment horizontal="left"/>
    </xf>
    <xf numFmtId="4" fontId="0" fillId="0" borderId="1" xfId="0" applyNumberFormat="1" applyBorder="1"/>
    <xf numFmtId="0" fontId="1" fillId="2" borderId="1" xfId="0" applyFont="1" applyFill="1" applyBorder="1"/>
    <xf numFmtId="0" fontId="1" fillId="0" borderId="0" xfId="0" applyFont="1"/>
    <xf numFmtId="0" fontId="1" fillId="0" borderId="1" xfId="0" applyFont="1" applyBorder="1" applyAlignment="1">
      <alignment wrapText="1"/>
    </xf>
    <xf numFmtId="4" fontId="0" fillId="3" borderId="1" xfId="0" applyNumberFormat="1" applyFill="1" applyBorder="1"/>
    <xf numFmtId="4" fontId="0" fillId="4" borderId="1" xfId="0" applyNumberFormat="1" applyFill="1" applyBorder="1"/>
    <xf numFmtId="4" fontId="0" fillId="5" borderId="1" xfId="0" applyNumberFormat="1" applyFill="1" applyBorder="1"/>
    <xf numFmtId="4" fontId="1" fillId="5" borderId="1" xfId="0" applyNumberFormat="1" applyFont="1" applyFill="1" applyBorder="1"/>
    <xf numFmtId="0" fontId="1" fillId="0" borderId="2" xfId="0" applyFont="1" applyBorder="1"/>
    <xf numFmtId="0" fontId="0" fillId="0" borderId="2" xfId="0" applyBorder="1"/>
    <xf numFmtId="14" fontId="1" fillId="0" borderId="1" xfId="0" applyNumberFormat="1" applyFont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4" fillId="0" borderId="1" xfId="0" applyFont="1" applyBorder="1"/>
    <xf numFmtId="4" fontId="4" fillId="0" borderId="1" xfId="0" applyNumberFormat="1" applyFont="1" applyBorder="1"/>
    <xf numFmtId="4" fontId="4" fillId="5" borderId="1" xfId="0" applyNumberFormat="1" applyFont="1" applyFill="1" applyBorder="1"/>
    <xf numFmtId="14" fontId="3" fillId="0" borderId="1" xfId="0" applyNumberFormat="1" applyFont="1" applyBorder="1"/>
    <xf numFmtId="4" fontId="0" fillId="0" borderId="0" xfId="0" applyNumberFormat="1"/>
    <xf numFmtId="4" fontId="7" fillId="0" borderId="1" xfId="0" applyNumberFormat="1" applyFont="1" applyBorder="1"/>
    <xf numFmtId="0" fontId="6" fillId="0" borderId="0" xfId="0" applyFont="1"/>
    <xf numFmtId="4" fontId="0" fillId="0" borderId="2" xfId="0" applyNumberFormat="1" applyBorder="1" applyAlignment="1">
      <alignment vertical="top" wrapText="1"/>
    </xf>
    <xf numFmtId="4" fontId="0" fillId="0" borderId="2" xfId="0" applyNumberFormat="1" applyBorder="1"/>
    <xf numFmtId="4" fontId="1" fillId="5" borderId="2" xfId="0" applyNumberFormat="1" applyFont="1" applyFill="1" applyBorder="1"/>
    <xf numFmtId="4" fontId="0" fillId="5" borderId="2" xfId="0" applyNumberFormat="1" applyFill="1" applyBorder="1"/>
    <xf numFmtId="4" fontId="1" fillId="3" borderId="1" xfId="0" applyNumberFormat="1" applyFont="1" applyFill="1" applyBorder="1"/>
    <xf numFmtId="4" fontId="0" fillId="3" borderId="2" xfId="0" applyNumberFormat="1" applyFill="1" applyBorder="1"/>
    <xf numFmtId="4" fontId="1" fillId="4" borderId="1" xfId="0" applyNumberFormat="1" applyFont="1" applyFill="1" applyBorder="1"/>
    <xf numFmtId="4" fontId="0" fillId="4" borderId="2" xfId="0" applyNumberFormat="1" applyFill="1" applyBorder="1"/>
    <xf numFmtId="4" fontId="1" fillId="0" borderId="3" xfId="0" applyNumberFormat="1" applyFont="1" applyBorder="1"/>
    <xf numFmtId="4" fontId="8" fillId="0" borderId="1" xfId="0" applyNumberFormat="1" applyFont="1" applyBorder="1"/>
    <xf numFmtId="4" fontId="4" fillId="0" borderId="0" xfId="0" applyNumberFormat="1" applyFont="1"/>
    <xf numFmtId="4" fontId="0" fillId="0" borderId="0" xfId="0" applyNumberFormat="1" applyBorder="1"/>
    <xf numFmtId="4" fontId="6" fillId="0" borderId="0" xfId="0" applyNumberFormat="1" applyFont="1" applyAlignment="1">
      <alignment horizontal="left"/>
    </xf>
    <xf numFmtId="4" fontId="9" fillId="0" borderId="1" xfId="0" applyNumberFormat="1" applyFont="1" applyFill="1" applyBorder="1"/>
    <xf numFmtId="4" fontId="0" fillId="0" borderId="1" xfId="0" applyNumberFormat="1" applyFill="1" applyBorder="1"/>
    <xf numFmtId="0" fontId="1" fillId="0" borderId="1" xfId="0" applyFont="1" applyBorder="1" applyAlignment="1">
      <alignment horizontal="center"/>
    </xf>
    <xf numFmtId="4" fontId="10" fillId="0" borderId="2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" fontId="0" fillId="0" borderId="1" xfId="0" applyNumberFormat="1" applyFill="1" applyBorder="1" applyAlignment="1">
      <alignment vertical="top" wrapText="1"/>
    </xf>
    <xf numFmtId="4" fontId="0" fillId="0" borderId="1" xfId="0" applyNumberFormat="1" applyBorder="1" applyAlignment="1">
      <alignment vertical="center" wrapText="1"/>
    </xf>
    <xf numFmtId="4" fontId="0" fillId="0" borderId="2" xfId="0" applyNumberFormat="1" applyFill="1" applyBorder="1"/>
    <xf numFmtId="4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0" fillId="6" borderId="1" xfId="0" applyNumberFormat="1" applyFill="1" applyBorder="1"/>
    <xf numFmtId="4" fontId="1" fillId="0" borderId="4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" fontId="1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abSelected="1" topLeftCell="A46" workbookViewId="0">
      <selection activeCell="P57" sqref="P57"/>
    </sheetView>
  </sheetViews>
  <sheetFormatPr defaultRowHeight="15" x14ac:dyDescent="0.25"/>
  <cols>
    <col min="1" max="1" width="11.42578125" customWidth="1"/>
    <col min="2" max="2" width="53.5703125" customWidth="1"/>
    <col min="3" max="5" width="11.28515625" customWidth="1"/>
    <col min="6" max="6" width="12.7109375" customWidth="1"/>
    <col min="7" max="11" width="14" customWidth="1"/>
    <col min="12" max="12" width="14.28515625" customWidth="1"/>
    <col min="13" max="14" width="14" customWidth="1"/>
    <col min="15" max="15" width="14.28515625" customWidth="1"/>
    <col min="16" max="16" width="14" customWidth="1"/>
  </cols>
  <sheetData>
    <row r="1" spans="1:14" ht="15.75" x14ac:dyDescent="0.25">
      <c r="A1" s="59" t="s">
        <v>70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x14ac:dyDescent="0.25">
      <c r="B2" s="5"/>
    </row>
    <row r="3" spans="1:14" x14ac:dyDescent="0.25">
      <c r="A3" s="21" t="s">
        <v>24</v>
      </c>
      <c r="B3" s="21" t="s">
        <v>73</v>
      </c>
      <c r="C3" s="4" t="s">
        <v>55</v>
      </c>
      <c r="D3" s="5"/>
      <c r="E3" s="5"/>
      <c r="F3" s="4" t="s">
        <v>56</v>
      </c>
      <c r="G3" s="5"/>
      <c r="H3" s="5"/>
      <c r="I3" s="5"/>
      <c r="J3" s="5"/>
      <c r="K3" s="5"/>
      <c r="L3" s="5"/>
      <c r="M3" s="5"/>
    </row>
    <row r="4" spans="1:14" x14ac:dyDescent="0.25">
      <c r="A4" s="34">
        <v>335356.53000000003</v>
      </c>
      <c r="C4" s="39" t="s">
        <v>35</v>
      </c>
      <c r="D4" s="37" t="s">
        <v>3</v>
      </c>
      <c r="E4" s="37" t="s">
        <v>4</v>
      </c>
      <c r="F4" s="37" t="s">
        <v>5</v>
      </c>
      <c r="G4" s="40" t="s">
        <v>6</v>
      </c>
      <c r="H4" s="41" t="s">
        <v>7</v>
      </c>
      <c r="I4" s="42" t="s">
        <v>8</v>
      </c>
      <c r="J4" s="43" t="s">
        <v>9</v>
      </c>
      <c r="K4" s="44" t="s">
        <v>10</v>
      </c>
      <c r="L4" s="57" t="s">
        <v>71</v>
      </c>
      <c r="M4" s="57" t="s">
        <v>72</v>
      </c>
      <c r="N4" s="14" t="s">
        <v>16</v>
      </c>
    </row>
    <row r="5" spans="1:14" x14ac:dyDescent="0.25">
      <c r="A5" s="6" t="s">
        <v>23</v>
      </c>
      <c r="B5" s="11" t="s">
        <v>0</v>
      </c>
      <c r="C5" s="39"/>
      <c r="D5" s="37"/>
      <c r="E5" s="37"/>
      <c r="F5" s="37"/>
      <c r="G5" s="40"/>
      <c r="H5" s="41"/>
      <c r="I5" s="42"/>
      <c r="J5" s="43"/>
      <c r="K5" s="44"/>
      <c r="L5" s="57"/>
      <c r="M5" s="57"/>
      <c r="N5" s="15"/>
    </row>
    <row r="6" spans="1:14" x14ac:dyDescent="0.25">
      <c r="A6" s="13">
        <v>44834</v>
      </c>
      <c r="B6" s="1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5"/>
    </row>
    <row r="7" spans="1:14" x14ac:dyDescent="0.25">
      <c r="A7" s="2">
        <v>299598.37</v>
      </c>
      <c r="B7" s="1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5"/>
    </row>
    <row r="8" spans="1:14" ht="18" customHeight="1" x14ac:dyDescent="0.25">
      <c r="A8" s="61" t="s">
        <v>1</v>
      </c>
      <c r="B8" s="22" t="s">
        <v>2</v>
      </c>
      <c r="C8" s="3">
        <v>27572.080000000002</v>
      </c>
      <c r="D8" s="3">
        <v>27572.080000000002</v>
      </c>
      <c r="E8" s="3">
        <v>27572.080000000002</v>
      </c>
      <c r="F8" s="3">
        <v>27572.080000000002</v>
      </c>
      <c r="G8" s="3">
        <v>29188.74</v>
      </c>
      <c r="H8" s="3">
        <v>30805.4</v>
      </c>
      <c r="I8" s="3">
        <v>29188.74</v>
      </c>
      <c r="J8" s="3">
        <v>29188.74</v>
      </c>
      <c r="K8" s="3">
        <v>29188.74</v>
      </c>
      <c r="L8" s="3">
        <v>29188.74</v>
      </c>
      <c r="M8" s="3">
        <v>29188.74</v>
      </c>
      <c r="N8" s="16">
        <f t="shared" ref="N8:N30" si="0">SUM(C8:M8)</f>
        <v>316226.15999999997</v>
      </c>
    </row>
    <row r="9" spans="1:14" x14ac:dyDescent="0.25">
      <c r="A9" s="60"/>
      <c r="B9" s="23" t="s">
        <v>25</v>
      </c>
      <c r="C9" s="3">
        <v>37</v>
      </c>
      <c r="D9" s="3">
        <v>37</v>
      </c>
      <c r="E9" s="3">
        <v>37</v>
      </c>
      <c r="F9" s="3">
        <v>37</v>
      </c>
      <c r="G9" s="3">
        <v>37</v>
      </c>
      <c r="H9" s="3">
        <v>74</v>
      </c>
      <c r="I9" s="55">
        <v>37</v>
      </c>
      <c r="J9" s="3">
        <v>37</v>
      </c>
      <c r="K9" s="3">
        <v>37</v>
      </c>
      <c r="L9" s="3">
        <v>37</v>
      </c>
      <c r="M9" s="3">
        <v>37</v>
      </c>
      <c r="N9" s="16">
        <f t="shared" si="0"/>
        <v>444</v>
      </c>
    </row>
    <row r="10" spans="1:14" x14ac:dyDescent="0.25">
      <c r="A10" s="10" t="s">
        <v>29</v>
      </c>
      <c r="B10" s="24"/>
      <c r="C10" s="10">
        <f t="shared" ref="C10:H10" si="1">SUM(C8:C9)</f>
        <v>27609.08</v>
      </c>
      <c r="D10" s="10">
        <f t="shared" si="1"/>
        <v>27609.08</v>
      </c>
      <c r="E10" s="10">
        <f t="shared" si="1"/>
        <v>27609.08</v>
      </c>
      <c r="F10" s="10">
        <f t="shared" si="1"/>
        <v>27609.08</v>
      </c>
      <c r="G10" s="10">
        <f t="shared" si="1"/>
        <v>29225.74</v>
      </c>
      <c r="H10" s="10">
        <f t="shared" si="1"/>
        <v>30879.4</v>
      </c>
      <c r="I10" s="10">
        <f>SUM(I8:I9)</f>
        <v>29225.74</v>
      </c>
      <c r="J10" s="10">
        <f>SUM(J8:J9)</f>
        <v>29225.74</v>
      </c>
      <c r="K10" s="10">
        <f>SUM(K8:K9)</f>
        <v>29225.74</v>
      </c>
      <c r="L10" s="10">
        <f>SUM(L8:L9)</f>
        <v>29225.74</v>
      </c>
      <c r="M10" s="10">
        <f>SUM(M8:M9)</f>
        <v>29225.74</v>
      </c>
      <c r="N10" s="17">
        <f t="shared" si="0"/>
        <v>316670.15999999997</v>
      </c>
    </row>
    <row r="11" spans="1:14" ht="15" customHeight="1" x14ac:dyDescent="0.25">
      <c r="A11" s="61" t="s">
        <v>14</v>
      </c>
      <c r="B11" s="23" t="s">
        <v>46</v>
      </c>
      <c r="C11" s="3">
        <v>0</v>
      </c>
      <c r="D11" s="3">
        <v>0</v>
      </c>
      <c r="E11" s="3">
        <v>0</v>
      </c>
      <c r="F11" s="3">
        <v>0</v>
      </c>
      <c r="G11" s="3">
        <v>60000</v>
      </c>
      <c r="H11" s="3">
        <v>8000</v>
      </c>
      <c r="I11" s="3">
        <v>150000</v>
      </c>
      <c r="J11" s="3">
        <v>25000</v>
      </c>
      <c r="K11" s="3">
        <v>32000</v>
      </c>
      <c r="L11" s="3">
        <v>45000</v>
      </c>
      <c r="M11" s="3">
        <v>28000</v>
      </c>
      <c r="N11" s="16">
        <f t="shared" si="0"/>
        <v>348000</v>
      </c>
    </row>
    <row r="12" spans="1:14" x14ac:dyDescent="0.25">
      <c r="A12" s="60"/>
      <c r="B12" s="38" t="s">
        <v>47</v>
      </c>
      <c r="C12" s="3">
        <v>0</v>
      </c>
      <c r="D12" s="3">
        <v>0</v>
      </c>
      <c r="E12" s="3">
        <v>0</v>
      </c>
      <c r="F12" s="3">
        <v>0</v>
      </c>
      <c r="G12" s="3">
        <v>300</v>
      </c>
      <c r="H12" s="3">
        <v>40</v>
      </c>
      <c r="I12" s="3">
        <v>750</v>
      </c>
      <c r="J12" s="3">
        <v>125</v>
      </c>
      <c r="K12" s="3">
        <v>133</v>
      </c>
      <c r="L12" s="3">
        <v>225</v>
      </c>
      <c r="M12" s="3">
        <v>137</v>
      </c>
      <c r="N12" s="16">
        <f t="shared" si="0"/>
        <v>1710</v>
      </c>
    </row>
    <row r="13" spans="1:14" x14ac:dyDescent="0.25">
      <c r="A13" s="60"/>
      <c r="B13" s="23" t="s">
        <v>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28872</v>
      </c>
      <c r="J13" s="3">
        <v>0</v>
      </c>
      <c r="K13" s="3">
        <v>0</v>
      </c>
      <c r="L13" s="3">
        <v>28210</v>
      </c>
      <c r="M13" s="3">
        <v>0</v>
      </c>
      <c r="N13" s="16">
        <f t="shared" si="0"/>
        <v>57082</v>
      </c>
    </row>
    <row r="14" spans="1:14" x14ac:dyDescent="0.25">
      <c r="A14" s="60"/>
      <c r="B14" s="23" t="s">
        <v>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16">
        <f t="shared" si="0"/>
        <v>0</v>
      </c>
    </row>
    <row r="15" spans="1:14" x14ac:dyDescent="0.25">
      <c r="A15" s="60"/>
      <c r="B15" s="23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16">
        <f t="shared" si="0"/>
        <v>0</v>
      </c>
    </row>
    <row r="16" spans="1:14" x14ac:dyDescent="0.25">
      <c r="A16" s="60"/>
      <c r="B16" s="23" t="s">
        <v>13</v>
      </c>
      <c r="C16" s="3">
        <v>12500</v>
      </c>
      <c r="D16" s="3">
        <v>0</v>
      </c>
      <c r="E16" s="3">
        <v>12500</v>
      </c>
      <c r="F16" s="3">
        <v>12500</v>
      </c>
      <c r="G16" s="3">
        <v>12500</v>
      </c>
      <c r="H16" s="3">
        <v>12500</v>
      </c>
      <c r="I16" s="3">
        <v>12501</v>
      </c>
      <c r="J16" s="3">
        <v>12499</v>
      </c>
      <c r="K16" s="3">
        <v>12500</v>
      </c>
      <c r="L16" s="3">
        <v>12500</v>
      </c>
      <c r="M16" s="3">
        <v>12500</v>
      </c>
      <c r="N16" s="16">
        <f t="shared" si="0"/>
        <v>125000</v>
      </c>
    </row>
    <row r="17" spans="1:15" x14ac:dyDescent="0.25">
      <c r="A17" s="60"/>
      <c r="B17" s="23" t="s">
        <v>20</v>
      </c>
      <c r="C17" s="3">
        <v>7253.31</v>
      </c>
      <c r="D17" s="3">
        <v>0</v>
      </c>
      <c r="E17" s="3">
        <v>3775</v>
      </c>
      <c r="F17" s="3">
        <v>3775</v>
      </c>
      <c r="G17" s="3">
        <v>3775</v>
      </c>
      <c r="H17" s="3">
        <v>3775</v>
      </c>
      <c r="I17" s="3">
        <v>0</v>
      </c>
      <c r="J17" s="3">
        <v>7550</v>
      </c>
      <c r="K17" s="3">
        <v>3775</v>
      </c>
      <c r="L17" s="3">
        <v>0</v>
      </c>
      <c r="M17" s="3">
        <v>7550</v>
      </c>
      <c r="N17" s="16">
        <f t="shared" si="0"/>
        <v>41228.31</v>
      </c>
    </row>
    <row r="18" spans="1:15" x14ac:dyDescent="0.25">
      <c r="A18" s="60"/>
      <c r="B18" s="23" t="s">
        <v>37</v>
      </c>
      <c r="C18" s="3">
        <v>2000</v>
      </c>
      <c r="D18" s="3">
        <v>2000</v>
      </c>
      <c r="E18" s="3">
        <v>4000</v>
      </c>
      <c r="F18" s="3">
        <v>0</v>
      </c>
      <c r="G18" s="3">
        <v>2100</v>
      </c>
      <c r="H18" s="3">
        <v>2100</v>
      </c>
      <c r="I18" s="55">
        <v>2100</v>
      </c>
      <c r="J18" s="3">
        <v>2100</v>
      </c>
      <c r="K18" s="3">
        <v>2100</v>
      </c>
      <c r="L18" s="3">
        <v>2100</v>
      </c>
      <c r="M18" s="3">
        <v>2100</v>
      </c>
      <c r="N18" s="16">
        <f t="shared" si="0"/>
        <v>22700</v>
      </c>
    </row>
    <row r="19" spans="1:15" x14ac:dyDescent="0.25">
      <c r="A19" s="60"/>
      <c r="B19" s="23" t="s">
        <v>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5166.24</v>
      </c>
      <c r="L19" s="3">
        <v>0</v>
      </c>
      <c r="M19" s="3">
        <v>4200</v>
      </c>
      <c r="N19" s="16">
        <f t="shared" si="0"/>
        <v>9366.24</v>
      </c>
    </row>
    <row r="20" spans="1:15" x14ac:dyDescent="0.25">
      <c r="A20" s="60"/>
      <c r="B20" s="23" t="s">
        <v>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35</v>
      </c>
      <c r="L20" s="3">
        <v>0</v>
      </c>
      <c r="M20" s="3">
        <v>37</v>
      </c>
      <c r="N20" s="16">
        <f t="shared" si="0"/>
        <v>72</v>
      </c>
    </row>
    <row r="21" spans="1:15" x14ac:dyDescent="0.25">
      <c r="A21" s="60"/>
      <c r="B21" s="36" t="s">
        <v>28</v>
      </c>
      <c r="C21" s="3">
        <v>0</v>
      </c>
      <c r="D21" s="3">
        <v>0</v>
      </c>
      <c r="E21" s="3">
        <v>0</v>
      </c>
      <c r="F21" s="3">
        <v>0</v>
      </c>
      <c r="G21" s="3">
        <v>2732.28</v>
      </c>
      <c r="H21" s="55">
        <v>2780.98</v>
      </c>
      <c r="I21" s="3">
        <v>2687.84</v>
      </c>
      <c r="J21" s="3">
        <v>431.4</v>
      </c>
      <c r="K21" s="3">
        <v>1982.85</v>
      </c>
      <c r="L21" s="3">
        <v>4686.08</v>
      </c>
      <c r="M21" s="3">
        <v>621</v>
      </c>
      <c r="N21" s="16">
        <f t="shared" si="0"/>
        <v>15922.43</v>
      </c>
    </row>
    <row r="22" spans="1:15" x14ac:dyDescent="0.25">
      <c r="A22" s="60"/>
      <c r="B22" s="36" t="s">
        <v>36</v>
      </c>
      <c r="C22" s="3">
        <v>0</v>
      </c>
      <c r="D22" s="3">
        <v>3500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16">
        <f t="shared" si="0"/>
        <v>3500</v>
      </c>
    </row>
    <row r="23" spans="1:15" x14ac:dyDescent="0.25">
      <c r="A23" s="60"/>
      <c r="B23" s="36" t="s">
        <v>65</v>
      </c>
      <c r="C23" s="3">
        <v>37</v>
      </c>
      <c r="D23" s="3">
        <v>37</v>
      </c>
      <c r="E23" s="3">
        <v>0</v>
      </c>
      <c r="F23" s="3">
        <v>0</v>
      </c>
      <c r="G23" s="3">
        <v>0</v>
      </c>
      <c r="H23" s="3">
        <v>0</v>
      </c>
      <c r="I23" s="55">
        <v>900</v>
      </c>
      <c r="J23" s="3">
        <v>900</v>
      </c>
      <c r="K23" s="3">
        <v>0</v>
      </c>
      <c r="L23" s="3">
        <v>0</v>
      </c>
      <c r="M23" s="3">
        <v>900</v>
      </c>
      <c r="N23" s="16">
        <f t="shared" si="0"/>
        <v>2774</v>
      </c>
    </row>
    <row r="24" spans="1:15" x14ac:dyDescent="0.25">
      <c r="A24" s="60"/>
      <c r="B24" s="36" t="s">
        <v>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55">
        <v>660</v>
      </c>
      <c r="J24" s="3">
        <v>0</v>
      </c>
      <c r="K24" s="3">
        <v>0</v>
      </c>
      <c r="L24" s="3">
        <v>0</v>
      </c>
      <c r="M24" s="3">
        <v>0</v>
      </c>
      <c r="N24" s="16">
        <f t="shared" si="0"/>
        <v>660</v>
      </c>
    </row>
    <row r="25" spans="1:15" ht="34.5" customHeight="1" x14ac:dyDescent="0.25">
      <c r="A25" s="60"/>
      <c r="B25" s="45" t="s">
        <v>48</v>
      </c>
      <c r="C25" s="46">
        <v>22000</v>
      </c>
      <c r="D25" s="46">
        <v>0</v>
      </c>
      <c r="E25" s="46">
        <v>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16">
        <f t="shared" si="0"/>
        <v>22000</v>
      </c>
    </row>
    <row r="26" spans="1:15" x14ac:dyDescent="0.25">
      <c r="A26" s="54"/>
      <c r="B26" s="47" t="s">
        <v>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6000</v>
      </c>
      <c r="J26" s="3">
        <v>3000</v>
      </c>
      <c r="K26" s="3">
        <v>0</v>
      </c>
      <c r="L26" s="3">
        <v>0</v>
      </c>
      <c r="M26" s="3">
        <v>3000</v>
      </c>
      <c r="N26" s="16">
        <f t="shared" si="0"/>
        <v>12000</v>
      </c>
    </row>
    <row r="27" spans="1:15" x14ac:dyDescent="0.25">
      <c r="A27" s="51"/>
      <c r="B27" s="47" t="s">
        <v>60</v>
      </c>
      <c r="C27" s="3">
        <v>11945.39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16">
        <f t="shared" si="0"/>
        <v>11945.39</v>
      </c>
    </row>
    <row r="28" spans="1:15" x14ac:dyDescent="0.25">
      <c r="A28" s="10" t="s">
        <v>30</v>
      </c>
      <c r="B28" s="25"/>
      <c r="C28" s="9">
        <f t="shared" ref="C28:M28" si="2">SUM(C11:C27)</f>
        <v>55735.7</v>
      </c>
      <c r="D28" s="9">
        <f t="shared" si="2"/>
        <v>5537</v>
      </c>
      <c r="E28" s="9">
        <f t="shared" si="2"/>
        <v>20275</v>
      </c>
      <c r="F28" s="9">
        <f t="shared" si="2"/>
        <v>16275</v>
      </c>
      <c r="G28" s="9">
        <f t="shared" si="2"/>
        <v>81407.28</v>
      </c>
      <c r="H28" s="9">
        <f t="shared" si="2"/>
        <v>29195.98</v>
      </c>
      <c r="I28" s="9">
        <f t="shared" si="2"/>
        <v>204470.84</v>
      </c>
      <c r="J28" s="9">
        <f t="shared" si="2"/>
        <v>51605.4</v>
      </c>
      <c r="K28" s="9">
        <f t="shared" si="2"/>
        <v>57692.09</v>
      </c>
      <c r="L28" s="9">
        <f t="shared" si="2"/>
        <v>92721.08</v>
      </c>
      <c r="M28" s="9">
        <f t="shared" si="2"/>
        <v>59045</v>
      </c>
      <c r="N28" s="17">
        <f t="shared" si="0"/>
        <v>673960.37</v>
      </c>
    </row>
    <row r="29" spans="1:15" x14ac:dyDescent="0.25">
      <c r="A29" s="26" t="s">
        <v>15</v>
      </c>
      <c r="B29" s="27"/>
      <c r="C29" s="7">
        <f t="shared" ref="C29:M29" si="3">C10+C28</f>
        <v>83344.78</v>
      </c>
      <c r="D29" s="7">
        <f t="shared" si="3"/>
        <v>33146.080000000002</v>
      </c>
      <c r="E29" s="7">
        <f t="shared" si="3"/>
        <v>47884.08</v>
      </c>
      <c r="F29" s="7">
        <f t="shared" si="3"/>
        <v>43884.08</v>
      </c>
      <c r="G29" s="7">
        <f t="shared" si="3"/>
        <v>110633.02</v>
      </c>
      <c r="H29" s="7">
        <f t="shared" si="3"/>
        <v>60075.380000000005</v>
      </c>
      <c r="I29" s="7">
        <f t="shared" si="3"/>
        <v>233696.58</v>
      </c>
      <c r="J29" s="7">
        <f t="shared" si="3"/>
        <v>80831.14</v>
      </c>
      <c r="K29" s="7">
        <f t="shared" si="3"/>
        <v>86917.83</v>
      </c>
      <c r="L29" s="7">
        <f t="shared" si="3"/>
        <v>121946.82</v>
      </c>
      <c r="M29" s="7">
        <f t="shared" si="3"/>
        <v>88270.74</v>
      </c>
      <c r="N29" s="7">
        <f t="shared" si="0"/>
        <v>990630.53</v>
      </c>
      <c r="O29" s="19"/>
    </row>
    <row r="30" spans="1:15" x14ac:dyDescent="0.25">
      <c r="A30" s="60"/>
      <c r="B30" s="23" t="s">
        <v>18</v>
      </c>
      <c r="C30" s="3">
        <v>0</v>
      </c>
      <c r="D30" s="3">
        <v>0</v>
      </c>
      <c r="E30" s="3">
        <v>0</v>
      </c>
      <c r="F30" s="3">
        <v>0</v>
      </c>
      <c r="G30" s="3">
        <v>470000</v>
      </c>
      <c r="H30" s="3">
        <v>0</v>
      </c>
      <c r="I30" s="3">
        <v>0</v>
      </c>
      <c r="J30" s="3">
        <v>470000</v>
      </c>
      <c r="K30" s="3">
        <v>0</v>
      </c>
      <c r="L30" s="3">
        <v>940000</v>
      </c>
      <c r="M30" s="3">
        <v>0</v>
      </c>
      <c r="N30" s="16">
        <f t="shared" si="0"/>
        <v>1880000</v>
      </c>
      <c r="O30" s="19"/>
    </row>
    <row r="31" spans="1:15" x14ac:dyDescent="0.25">
      <c r="A31" s="60"/>
      <c r="B31" s="23" t="s">
        <v>21</v>
      </c>
      <c r="C31" s="3">
        <v>2981.96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16">
        <f t="shared" ref="N31:N57" si="4">SUM(C31:M31)</f>
        <v>2981.96</v>
      </c>
    </row>
    <row r="32" spans="1:15" x14ac:dyDescent="0.25">
      <c r="A32" s="60"/>
      <c r="B32" s="23" t="s">
        <v>22</v>
      </c>
      <c r="C32" s="3">
        <v>3060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16">
        <f t="shared" si="4"/>
        <v>3060</v>
      </c>
    </row>
    <row r="33" spans="1:15" x14ac:dyDescent="0.25">
      <c r="A33" s="60"/>
      <c r="B33" s="23" t="s">
        <v>38</v>
      </c>
      <c r="C33" s="3">
        <v>3060</v>
      </c>
      <c r="D33" s="3">
        <v>0</v>
      </c>
      <c r="E33" s="3">
        <v>12240</v>
      </c>
      <c r="F33" s="3">
        <v>2540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16">
        <f t="shared" si="4"/>
        <v>17840</v>
      </c>
    </row>
    <row r="34" spans="1:15" x14ac:dyDescent="0.25">
      <c r="A34" s="60"/>
      <c r="B34" s="23" t="s">
        <v>39</v>
      </c>
      <c r="C34" s="3">
        <v>6120</v>
      </c>
      <c r="D34" s="3">
        <v>0</v>
      </c>
      <c r="E34" s="1">
        <v>21420</v>
      </c>
      <c r="F34" s="3">
        <v>3060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16">
        <f t="shared" si="4"/>
        <v>30600</v>
      </c>
    </row>
    <row r="35" spans="1:15" x14ac:dyDescent="0.25">
      <c r="A35" s="60"/>
      <c r="B35" s="23" t="s">
        <v>44</v>
      </c>
      <c r="C35" s="3">
        <v>9180</v>
      </c>
      <c r="D35" s="3">
        <v>3060</v>
      </c>
      <c r="E35" s="3">
        <v>24388.14</v>
      </c>
      <c r="F35" s="3">
        <v>6120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16">
        <f t="shared" si="4"/>
        <v>42748.14</v>
      </c>
    </row>
    <row r="36" spans="1:15" x14ac:dyDescent="0.25">
      <c r="A36" s="60"/>
      <c r="B36" s="23" t="s">
        <v>45</v>
      </c>
      <c r="C36" s="3">
        <v>9180</v>
      </c>
      <c r="D36" s="3">
        <v>9675</v>
      </c>
      <c r="E36" s="3">
        <v>24240</v>
      </c>
      <c r="F36" s="3">
        <v>6120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16">
        <f t="shared" si="4"/>
        <v>49215</v>
      </c>
    </row>
    <row r="37" spans="1:15" x14ac:dyDescent="0.25">
      <c r="A37" s="60"/>
      <c r="B37" s="23" t="s">
        <v>49</v>
      </c>
      <c r="C37" s="3">
        <v>72865.3</v>
      </c>
      <c r="D37" s="3">
        <v>15300</v>
      </c>
      <c r="E37" s="3">
        <v>30600</v>
      </c>
      <c r="F37" s="3">
        <v>6120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16">
        <f t="shared" si="4"/>
        <v>124885.3</v>
      </c>
    </row>
    <row r="38" spans="1:15" x14ac:dyDescent="0.25">
      <c r="A38" s="60"/>
      <c r="B38" s="23" t="s">
        <v>50</v>
      </c>
      <c r="C38" s="3">
        <v>61654.7</v>
      </c>
      <c r="D38" s="3">
        <v>33660</v>
      </c>
      <c r="E38" s="3">
        <v>81640</v>
      </c>
      <c r="F38" s="3">
        <v>33680</v>
      </c>
      <c r="G38" s="3">
        <v>2695.3</v>
      </c>
      <c r="H38" s="3">
        <v>0</v>
      </c>
      <c r="I38" s="3">
        <v>0</v>
      </c>
      <c r="J38" s="3">
        <v>0</v>
      </c>
      <c r="K38" s="3">
        <v>0</v>
      </c>
      <c r="L38" s="3">
        <v>3060</v>
      </c>
      <c r="M38" s="3">
        <v>0</v>
      </c>
      <c r="N38" s="16">
        <f t="shared" si="4"/>
        <v>216390</v>
      </c>
    </row>
    <row r="39" spans="1:15" x14ac:dyDescent="0.25">
      <c r="A39" s="60"/>
      <c r="B39" s="23" t="s">
        <v>51</v>
      </c>
      <c r="C39" s="3">
        <v>0</v>
      </c>
      <c r="D39" s="3">
        <v>3060</v>
      </c>
      <c r="E39" s="3">
        <v>12430</v>
      </c>
      <c r="F39" s="3">
        <v>61480</v>
      </c>
      <c r="G39" s="3">
        <v>37084.699999999997</v>
      </c>
      <c r="H39" s="3">
        <v>61070</v>
      </c>
      <c r="I39" s="3">
        <v>45535.3</v>
      </c>
      <c r="J39" s="3">
        <v>3060</v>
      </c>
      <c r="K39" s="3">
        <v>12540</v>
      </c>
      <c r="L39" s="3">
        <v>4422</v>
      </c>
      <c r="M39" s="3">
        <v>0</v>
      </c>
      <c r="N39" s="16">
        <f t="shared" si="4"/>
        <v>240682</v>
      </c>
    </row>
    <row r="40" spans="1:15" x14ac:dyDescent="0.25">
      <c r="A40" s="60"/>
      <c r="B40" s="23" t="s">
        <v>59</v>
      </c>
      <c r="C40" s="3">
        <v>0</v>
      </c>
      <c r="D40" s="3">
        <v>0</v>
      </c>
      <c r="E40" s="3">
        <v>0</v>
      </c>
      <c r="F40" s="3">
        <v>21420</v>
      </c>
      <c r="G40" s="3">
        <v>3060</v>
      </c>
      <c r="H40" s="3">
        <v>18530</v>
      </c>
      <c r="I40" s="3">
        <v>42844.7</v>
      </c>
      <c r="J40" s="3">
        <v>36720</v>
      </c>
      <c r="K40" s="3">
        <v>82620</v>
      </c>
      <c r="L40" s="3">
        <v>30600</v>
      </c>
      <c r="M40" s="3">
        <v>6120</v>
      </c>
      <c r="N40" s="16">
        <f t="shared" si="4"/>
        <v>241914.7</v>
      </c>
    </row>
    <row r="41" spans="1:15" x14ac:dyDescent="0.25">
      <c r="A41" s="60"/>
      <c r="B41" s="23" t="s">
        <v>61</v>
      </c>
      <c r="C41" s="3">
        <v>0</v>
      </c>
      <c r="D41" s="3">
        <v>0</v>
      </c>
      <c r="E41" s="3">
        <v>0</v>
      </c>
      <c r="F41" s="3">
        <v>6120</v>
      </c>
      <c r="G41" s="3">
        <v>0</v>
      </c>
      <c r="H41" s="3">
        <v>0</v>
      </c>
      <c r="I41" s="3">
        <v>3090.6</v>
      </c>
      <c r="J41" s="3">
        <v>6120</v>
      </c>
      <c r="K41" s="3">
        <v>6221</v>
      </c>
      <c r="L41" s="3">
        <v>48960</v>
      </c>
      <c r="M41" s="3">
        <v>33629.4</v>
      </c>
      <c r="N41" s="16">
        <f t="shared" si="4"/>
        <v>104141</v>
      </c>
    </row>
    <row r="42" spans="1:15" x14ac:dyDescent="0.25">
      <c r="A42" s="60"/>
      <c r="B42" s="23" t="s">
        <v>62</v>
      </c>
      <c r="C42" s="3">
        <v>0</v>
      </c>
      <c r="D42" s="3">
        <v>0</v>
      </c>
      <c r="E42" s="3">
        <v>0</v>
      </c>
      <c r="F42" s="3">
        <v>6120</v>
      </c>
      <c r="G42" s="3">
        <v>0</v>
      </c>
      <c r="H42" s="3">
        <v>0</v>
      </c>
      <c r="I42" s="3">
        <v>3060</v>
      </c>
      <c r="J42" s="3">
        <v>3060</v>
      </c>
      <c r="K42" s="3">
        <v>0</v>
      </c>
      <c r="L42" s="3">
        <v>3122.2</v>
      </c>
      <c r="M42" s="3">
        <v>3121.2</v>
      </c>
      <c r="N42" s="16">
        <f t="shared" si="4"/>
        <v>18483.400000000001</v>
      </c>
    </row>
    <row r="43" spans="1:15" x14ac:dyDescent="0.25">
      <c r="A43" s="60"/>
      <c r="B43" s="23" t="s">
        <v>66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3060</v>
      </c>
      <c r="K43" s="3">
        <v>0</v>
      </c>
      <c r="L43" s="3">
        <v>0</v>
      </c>
      <c r="M43" s="3">
        <v>0</v>
      </c>
      <c r="N43" s="16">
        <f t="shared" si="4"/>
        <v>3060</v>
      </c>
      <c r="O43" s="19"/>
    </row>
    <row r="44" spans="1:15" x14ac:dyDescent="0.25">
      <c r="A44" s="60"/>
      <c r="B44" s="23" t="s">
        <v>34</v>
      </c>
      <c r="C44" s="3">
        <v>7909.54</v>
      </c>
      <c r="D44" s="3">
        <v>470</v>
      </c>
      <c r="E44" s="3">
        <v>10454.4</v>
      </c>
      <c r="F44" s="3">
        <v>11206</v>
      </c>
      <c r="G44" s="3">
        <v>0</v>
      </c>
      <c r="H44" s="3">
        <v>0</v>
      </c>
      <c r="I44" s="3">
        <v>0</v>
      </c>
      <c r="J44" s="3">
        <v>92</v>
      </c>
      <c r="K44" s="3">
        <v>80</v>
      </c>
      <c r="L44" s="3">
        <v>1098</v>
      </c>
      <c r="M44" s="3">
        <v>95</v>
      </c>
      <c r="N44" s="16">
        <f t="shared" si="4"/>
        <v>31404.940000000002</v>
      </c>
      <c r="O44" s="19"/>
    </row>
    <row r="45" spans="1:15" x14ac:dyDescent="0.25">
      <c r="A45" s="60"/>
      <c r="B45" s="23" t="s">
        <v>33</v>
      </c>
      <c r="C45" s="3">
        <v>0</v>
      </c>
      <c r="D45" s="3">
        <v>3060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16">
        <f t="shared" si="4"/>
        <v>3060</v>
      </c>
    </row>
    <row r="46" spans="1:15" x14ac:dyDescent="0.25">
      <c r="A46" s="60"/>
      <c r="B46" s="23" t="s">
        <v>41</v>
      </c>
      <c r="C46" s="3">
        <v>0</v>
      </c>
      <c r="D46" s="3">
        <v>3060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16">
        <f t="shared" si="4"/>
        <v>3060</v>
      </c>
    </row>
    <row r="47" spans="1:15" x14ac:dyDescent="0.25">
      <c r="A47" s="60"/>
      <c r="B47" s="23" t="s">
        <v>42</v>
      </c>
      <c r="C47" s="3">
        <v>0</v>
      </c>
      <c r="D47" s="3">
        <v>3060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16">
        <f t="shared" si="4"/>
        <v>3060</v>
      </c>
    </row>
    <row r="48" spans="1:15" x14ac:dyDescent="0.25">
      <c r="A48" s="60"/>
      <c r="B48" s="23" t="s">
        <v>43</v>
      </c>
      <c r="C48" s="3">
        <v>0</v>
      </c>
      <c r="D48" s="3">
        <v>3060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16">
        <f t="shared" si="4"/>
        <v>3060</v>
      </c>
    </row>
    <row r="49" spans="1:16" x14ac:dyDescent="0.25">
      <c r="A49" s="48"/>
      <c r="B49" s="23" t="s">
        <v>52</v>
      </c>
      <c r="C49" s="3">
        <v>0</v>
      </c>
      <c r="D49" s="3">
        <v>3060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16">
        <f t="shared" si="4"/>
        <v>3060</v>
      </c>
    </row>
    <row r="50" spans="1:16" x14ac:dyDescent="0.25">
      <c r="A50" s="48"/>
      <c r="B50" s="23" t="s">
        <v>53</v>
      </c>
      <c r="C50" s="3">
        <v>0</v>
      </c>
      <c r="D50" s="3">
        <v>3060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16">
        <f t="shared" si="4"/>
        <v>3060</v>
      </c>
    </row>
    <row r="51" spans="1:16" x14ac:dyDescent="0.25">
      <c r="A51" s="49"/>
      <c r="B51" s="23" t="s">
        <v>54</v>
      </c>
      <c r="C51" s="3">
        <v>0</v>
      </c>
      <c r="D51" s="3">
        <v>3060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16">
        <f t="shared" si="4"/>
        <v>3060</v>
      </c>
    </row>
    <row r="52" spans="1:16" x14ac:dyDescent="0.25">
      <c r="A52" s="50"/>
      <c r="B52" s="23" t="s">
        <v>57</v>
      </c>
      <c r="C52" s="3">
        <v>3060</v>
      </c>
      <c r="D52" s="3">
        <v>3060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16">
        <f t="shared" si="4"/>
        <v>6120</v>
      </c>
    </row>
    <row r="53" spans="1:16" x14ac:dyDescent="0.25">
      <c r="A53" s="50"/>
      <c r="B53" s="23" t="s">
        <v>58</v>
      </c>
      <c r="C53" s="3">
        <v>3060</v>
      </c>
      <c r="D53" s="3">
        <v>3060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16">
        <f t="shared" si="4"/>
        <v>6120</v>
      </c>
    </row>
    <row r="54" spans="1:16" x14ac:dyDescent="0.25">
      <c r="A54" s="52"/>
      <c r="B54" s="23" t="s">
        <v>63</v>
      </c>
      <c r="C54" s="3">
        <v>0</v>
      </c>
      <c r="D54" s="3">
        <v>0</v>
      </c>
      <c r="E54" s="3">
        <v>0</v>
      </c>
      <c r="F54" s="3">
        <v>3060</v>
      </c>
      <c r="G54" s="3">
        <v>0</v>
      </c>
      <c r="H54" s="3">
        <v>6120</v>
      </c>
      <c r="I54" s="3">
        <v>2040</v>
      </c>
      <c r="J54" s="3">
        <v>0</v>
      </c>
      <c r="K54" s="3">
        <v>0</v>
      </c>
      <c r="L54" s="3">
        <v>0</v>
      </c>
      <c r="M54" s="3">
        <v>0</v>
      </c>
      <c r="N54" s="16">
        <f t="shared" si="4"/>
        <v>11220</v>
      </c>
    </row>
    <row r="55" spans="1:16" x14ac:dyDescent="0.25">
      <c r="A55" s="53"/>
      <c r="B55" s="23" t="s">
        <v>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3060</v>
      </c>
      <c r="I55" s="3">
        <v>6120</v>
      </c>
      <c r="J55" s="3">
        <v>0</v>
      </c>
      <c r="K55" s="3">
        <v>4080</v>
      </c>
      <c r="L55" s="3">
        <v>6120</v>
      </c>
      <c r="M55" s="3">
        <v>0</v>
      </c>
      <c r="N55" s="16">
        <f t="shared" si="4"/>
        <v>19380</v>
      </c>
    </row>
    <row r="56" spans="1:16" x14ac:dyDescent="0.25">
      <c r="A56" s="56"/>
      <c r="B56" s="23" t="s">
        <v>67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6120</v>
      </c>
      <c r="L56" s="3">
        <v>0</v>
      </c>
      <c r="M56" s="3">
        <v>0</v>
      </c>
      <c r="N56" s="16">
        <f t="shared" si="4"/>
        <v>6120</v>
      </c>
      <c r="O56" s="19"/>
      <c r="P56" s="19"/>
    </row>
    <row r="57" spans="1:16" x14ac:dyDescent="0.25">
      <c r="A57" s="58"/>
      <c r="B57" s="23" t="s">
        <v>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3360</v>
      </c>
      <c r="N57" s="16">
        <f t="shared" si="4"/>
        <v>3360</v>
      </c>
      <c r="O57" s="19"/>
    </row>
    <row r="58" spans="1:16" x14ac:dyDescent="0.25">
      <c r="A58" s="28" t="s">
        <v>31</v>
      </c>
      <c r="B58" s="29"/>
      <c r="C58" s="8">
        <f t="shared" ref="C58" si="5">SUM(C30:C57)</f>
        <v>182131.50000000003</v>
      </c>
      <c r="D58" s="8">
        <f t="shared" ref="D58" si="6">SUM(D30:D57)</f>
        <v>92765</v>
      </c>
      <c r="E58" s="8">
        <f t="shared" ref="E58" si="7">SUM(E30:E57)</f>
        <v>217412.54</v>
      </c>
      <c r="F58" s="8">
        <f t="shared" ref="F58" si="8">SUM(F30:F57)</f>
        <v>167046</v>
      </c>
      <c r="G58" s="8">
        <f t="shared" ref="G58" si="9">SUM(G30:G57)</f>
        <v>512840</v>
      </c>
      <c r="H58" s="8">
        <f t="shared" ref="H58" si="10">SUM(H30:H57)</f>
        <v>88780</v>
      </c>
      <c r="I58" s="8">
        <f t="shared" ref="I58" si="11">SUM(I30:I57)</f>
        <v>102690.6</v>
      </c>
      <c r="J58" s="8">
        <f t="shared" ref="J58" si="12">SUM(J30:J57)</f>
        <v>522112</v>
      </c>
      <c r="K58" s="8">
        <f t="shared" ref="K58" si="13">SUM(K30:K57)</f>
        <v>111661</v>
      </c>
      <c r="L58" s="8">
        <f t="shared" ref="L58" si="14">SUM(L30:L57)</f>
        <v>1037382.2</v>
      </c>
      <c r="M58" s="8">
        <f t="shared" ref="M58" si="15">SUM(M30:M57)</f>
        <v>46325.599999999999</v>
      </c>
      <c r="N58" s="8">
        <f t="shared" ref="N58" si="16">SUM(N30:N57)</f>
        <v>3081146.44</v>
      </c>
      <c r="O58" s="19"/>
    </row>
    <row r="59" spans="1:16" x14ac:dyDescent="0.25">
      <c r="A59" s="30" t="s">
        <v>23</v>
      </c>
      <c r="B59" s="19"/>
      <c r="C59" s="3">
        <f>A7+C58-C29</f>
        <v>398385.08999999997</v>
      </c>
      <c r="D59" s="3">
        <f t="shared" ref="D59:M59" si="17">C59+D58-D29</f>
        <v>458004.00999999995</v>
      </c>
      <c r="E59" s="3">
        <f t="shared" si="17"/>
        <v>627532.47</v>
      </c>
      <c r="F59" s="3">
        <f t="shared" si="17"/>
        <v>750694.39</v>
      </c>
      <c r="G59" s="3">
        <f t="shared" si="17"/>
        <v>1152901.3700000001</v>
      </c>
      <c r="H59" s="3">
        <f t="shared" si="17"/>
        <v>1181605.9900000002</v>
      </c>
      <c r="I59" s="3">
        <f t="shared" si="17"/>
        <v>1050600.0100000002</v>
      </c>
      <c r="J59" s="3">
        <f t="shared" si="17"/>
        <v>1491880.8700000003</v>
      </c>
      <c r="K59" s="3">
        <f t="shared" si="17"/>
        <v>1516624.0400000003</v>
      </c>
      <c r="L59" s="3">
        <f t="shared" si="17"/>
        <v>2432059.4200000004</v>
      </c>
      <c r="M59" s="3">
        <f t="shared" si="17"/>
        <v>2390114.2800000003</v>
      </c>
      <c r="N59" s="16"/>
    </row>
    <row r="60" spans="1:16" x14ac:dyDescent="0.25">
      <c r="A60" s="20" t="s">
        <v>17</v>
      </c>
      <c r="B60" s="20"/>
      <c r="C60" s="20">
        <v>335356.53000000003</v>
      </c>
      <c r="D60" s="20">
        <v>335356.53000000003</v>
      </c>
      <c r="E60" s="20">
        <v>335356.53000000003</v>
      </c>
      <c r="F60" s="20">
        <v>335356.53000000003</v>
      </c>
      <c r="G60" s="20">
        <v>335356.53000000003</v>
      </c>
      <c r="H60" s="20">
        <v>335356.53000000003</v>
      </c>
      <c r="I60" s="20">
        <v>335356.53000000003</v>
      </c>
      <c r="J60" s="20">
        <v>335356.53000000003</v>
      </c>
      <c r="K60" s="20">
        <v>335356.53000000003</v>
      </c>
      <c r="L60" s="20">
        <v>335356.53000000003</v>
      </c>
      <c r="M60" s="20">
        <v>335356.53000000003</v>
      </c>
      <c r="N60" s="31"/>
    </row>
    <row r="61" spans="1:16" x14ac:dyDescent="0.25">
      <c r="A61" s="32" t="s">
        <v>32</v>
      </c>
      <c r="B61" s="19"/>
      <c r="C61" s="35">
        <f t="shared" ref="C61:H61" si="18">SUM(C59:C60)</f>
        <v>733741.62</v>
      </c>
      <c r="D61" s="35">
        <f t="shared" si="18"/>
        <v>793360.54</v>
      </c>
      <c r="E61" s="35">
        <f t="shared" si="18"/>
        <v>962889</v>
      </c>
      <c r="F61" s="35">
        <f t="shared" si="18"/>
        <v>1086050.92</v>
      </c>
      <c r="G61" s="35">
        <f t="shared" si="18"/>
        <v>1488257.9000000001</v>
      </c>
      <c r="H61" s="35">
        <f t="shared" si="18"/>
        <v>1516962.5200000003</v>
      </c>
      <c r="I61" s="35">
        <f>SUM(I59:I60)</f>
        <v>1385956.5400000003</v>
      </c>
      <c r="J61" s="35">
        <f>SUM(J59:J60)</f>
        <v>1827237.4000000004</v>
      </c>
      <c r="K61" s="35">
        <f>SUM(K59:K60)</f>
        <v>1851980.5700000003</v>
      </c>
      <c r="L61" s="35">
        <f>SUM(L59:L60)</f>
        <v>2767415.95</v>
      </c>
      <c r="M61" s="35">
        <v>2725470.81</v>
      </c>
      <c r="N61" s="35"/>
    </row>
    <row r="62" spans="1:16" x14ac:dyDescent="0.25">
      <c r="A62" s="19"/>
      <c r="B62" s="19"/>
      <c r="C62" s="18">
        <v>44865</v>
      </c>
      <c r="D62" s="18">
        <v>44895</v>
      </c>
      <c r="E62" s="18">
        <v>44926</v>
      </c>
      <c r="F62" s="18">
        <v>44957</v>
      </c>
      <c r="G62" s="18">
        <v>44985</v>
      </c>
      <c r="H62" s="18">
        <v>45016</v>
      </c>
      <c r="I62" s="18">
        <v>45046</v>
      </c>
      <c r="J62" s="18">
        <v>45077</v>
      </c>
      <c r="K62" s="18">
        <v>45107</v>
      </c>
      <c r="L62" s="18">
        <v>45138</v>
      </c>
      <c r="M62" s="18">
        <v>45169</v>
      </c>
      <c r="N62" s="18"/>
    </row>
    <row r="63" spans="1:16" x14ac:dyDescent="0.25">
      <c r="A63" s="19"/>
      <c r="B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</row>
    <row r="67" spans="14:14" x14ac:dyDescent="0.25">
      <c r="N67" s="19"/>
    </row>
  </sheetData>
  <mergeCells count="4">
    <mergeCell ref="A1:N1"/>
    <mergeCell ref="A30:A48"/>
    <mergeCell ref="A8:A9"/>
    <mergeCell ref="A11:A25"/>
  </mergeCells>
  <pageMargins left="0.31496062992125984" right="0.31496062992125984" top="0.15748031496062992" bottom="0.35433070866141736" header="0.31496062992125984" footer="0.31496062992125984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ГАЗ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Comp_01</dc:creator>
  <cp:lastModifiedBy>Comp_01</cp:lastModifiedBy>
  <cp:lastPrinted>2023-09-18T12:46:37Z</cp:lastPrinted>
  <dcterms:created xsi:type="dcterms:W3CDTF">2019-11-26T18:36:38Z</dcterms:created>
  <dcterms:modified xsi:type="dcterms:W3CDTF">2023-09-18T12:48:18Z</dcterms:modified>
</cp:coreProperties>
</file>